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rocia\Desktop\Accordo quadro somministrazione lavoro\Atti definitivi 07-07-2026\"/>
    </mc:Choice>
  </mc:AlternateContent>
  <xr:revisionPtr revIDLastSave="0" documentId="8_{E76AF895-9FC8-4B55-8C17-71D014C25B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iegato (m-f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8" i="1" s="1"/>
  <c r="C11" i="1"/>
  <c r="C10" i="1"/>
  <c r="C9" i="1"/>
  <c r="C8" i="1"/>
  <c r="C23" i="1" s="1"/>
  <c r="B3" i="1"/>
  <c r="C30" i="1" l="1"/>
  <c r="C29" i="1"/>
  <c r="C33" i="1" s="1"/>
  <c r="C40" i="1" l="1"/>
  <c r="C36" i="1"/>
  <c r="C38" i="1"/>
  <c r="C45" i="1"/>
  <c r="C44" i="1"/>
  <c r="C41" i="1"/>
  <c r="C43" i="1"/>
  <c r="C42" i="1"/>
  <c r="C49" i="1" l="1"/>
  <c r="C5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Automatic Comment</author>
  </authors>
  <commentList>
    <comment ref="B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=divisore orario conv. CCNL*12</t>
        </r>
      </text>
    </comment>
  </commentList>
</comments>
</file>

<file path=xl/sharedStrings.xml><?xml version="1.0" encoding="utf-8"?>
<sst xmlns="http://schemas.openxmlformats.org/spreadsheetml/2006/main" count="114" uniqueCount="59">
  <si>
    <t>Ore conv. annue CCNL</t>
  </si>
  <si>
    <t>Divisore orario conv. CCNL</t>
  </si>
  <si>
    <t>Numero Ore settimanali</t>
  </si>
  <si>
    <t>Provincia</t>
  </si>
  <si>
    <t>INCIDENZA DEGLI ELEMENTI</t>
  </si>
  <si>
    <t>Elementi Retributivi</t>
  </si>
  <si>
    <t>Eur.</t>
  </si>
  <si>
    <t>su 13ma</t>
  </si>
  <si>
    <t>su 14ma</t>
  </si>
  <si>
    <t>su 15ma</t>
  </si>
  <si>
    <t>su 16ma</t>
  </si>
  <si>
    <t>su 17ma</t>
  </si>
  <si>
    <t>su 18ma</t>
  </si>
  <si>
    <t>su ROL e Ferie</t>
  </si>
  <si>
    <t>su TFR</t>
  </si>
  <si>
    <t>su straord</t>
  </si>
  <si>
    <t>su 1 magg</t>
  </si>
  <si>
    <t>su 2 magg</t>
  </si>
  <si>
    <t>Banca Ore</t>
  </si>
  <si>
    <t>MINIMO SALARIALE</t>
  </si>
  <si>
    <t>Si</t>
  </si>
  <si>
    <t>No</t>
  </si>
  <si>
    <t>Ind.Integr.Speciale</t>
  </si>
  <si>
    <t>Ind.Qualif.Profes.</t>
  </si>
  <si>
    <t>IVC</t>
  </si>
  <si>
    <t>Ore ferie annue</t>
  </si>
  <si>
    <t>Ore ex festività</t>
  </si>
  <si>
    <t>Ore ROL</t>
  </si>
  <si>
    <t>Retribuzione lorda mensile</t>
  </si>
  <si>
    <t>Retribuzione di fatto (r.l.m./divis mens)</t>
  </si>
  <si>
    <t>Incidenza Costi Indiretti</t>
  </si>
  <si>
    <t>TFR</t>
  </si>
  <si>
    <t>Ratei</t>
  </si>
  <si>
    <t>H. Matur.</t>
  </si>
  <si>
    <t>Rateo h. 13^</t>
  </si>
  <si>
    <t>Rateo h. 14^</t>
  </si>
  <si>
    <t>Rateo h. 15^</t>
  </si>
  <si>
    <t>Rateo h. 16^</t>
  </si>
  <si>
    <t>Rateo h. 17^</t>
  </si>
  <si>
    <t>Rateo h. 18^</t>
  </si>
  <si>
    <t>Rateo Ferie</t>
  </si>
  <si>
    <t>Rateo Ex-Festività</t>
  </si>
  <si>
    <t>Rateo ROL</t>
  </si>
  <si>
    <t>Retribuzione lorda oraria</t>
  </si>
  <si>
    <t>T.F.R.</t>
  </si>
  <si>
    <t>Base imponibile oraria</t>
  </si>
  <si>
    <t>Contributi</t>
  </si>
  <si>
    <t>Inps</t>
  </si>
  <si>
    <t>Trattenuta su TFR per Fondo Pens.</t>
  </si>
  <si>
    <t>Inail</t>
  </si>
  <si>
    <t>Formazione</t>
  </si>
  <si>
    <t>Ente bilaterale sindacale</t>
  </si>
  <si>
    <t>Monetizzazione permessi sindicali</t>
  </si>
  <si>
    <t>Contributi Aggiuntivi</t>
  </si>
  <si>
    <t>Totale contributi</t>
  </si>
  <si>
    <t>Totale costo aziendale</t>
  </si>
  <si>
    <t>SI</t>
  </si>
  <si>
    <t>NO</t>
  </si>
  <si>
    <t xml:space="preserve">CCNL COMPARTO SANITA'
ASSISTENTI - IMPIEGATI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</si>
</sst>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>
    <font>
      <sz val="8"/>
      <name val="Verdana"/>
    </font>
    <font>
      <b/>
      <sz val="9"/>
      <color indexed="81"/>
      <name val="Tahoma"/>
      <family val="2"/>
    </font>
    <font>
      <sz val="8"/>
      <name val="Verdana"/>
      <family val="2"/>
    </font>
    <font>
      <u/>
      <sz val="11"/>
      <name val="Aptos "/>
    </font>
    <font>
      <sz val="11"/>
      <name val="Aptos "/>
    </font>
    <font>
      <b/>
      <sz val="11"/>
      <name val="Aptos "/>
    </font>
    <font>
      <i/>
      <sz val="11"/>
      <name val="Aptos "/>
    </font>
    <font>
      <b/>
      <sz val="11"/>
      <color rgb="FFFF0000"/>
      <name val="Aptos "/>
    </font>
    <font>
      <b/>
      <u/>
      <sz val="11"/>
      <name val="Aptos "/>
    </font>
    <font>
      <sz val="8"/>
      <name val="Verdana"/>
    </font>
    <font>
      <b/>
      <sz val="13"/>
      <name val="Aptos 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CCFFFF"/>
        <bgColor rgb="FFCC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horizontal="center"/>
    </xf>
    <xf numFmtId="4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5">
    <xf numFmtId="0" fontId="0" fillId="0" borderId="0" xfId="0">
      <alignment horizont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4" fillId="0" borderId="0" xfId="0" applyFont="1">
      <alignment horizontal="center"/>
    </xf>
    <xf numFmtId="0" fontId="4" fillId="0" borderId="1" xfId="0" applyFont="1" applyBorder="1">
      <alignment horizontal="center"/>
    </xf>
    <xf numFmtId="44" fontId="4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/>
    </xf>
    <xf numFmtId="4" fontId="5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44" fontId="6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right" vertical="center"/>
    </xf>
    <xf numFmtId="44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44" fontId="5" fillId="2" borderId="1" xfId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horizontal="center"/>
    </xf>
    <xf numFmtId="4" fontId="4" fillId="0" borderId="1" xfId="0" applyNumberFormat="1" applyFont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44" fontId="5" fillId="3" borderId="1" xfId="1" applyFont="1" applyFill="1" applyBorder="1" applyAlignment="1">
      <alignment horizontal="right" vertical="center"/>
    </xf>
    <xf numFmtId="0" fontId="5" fillId="0" borderId="0" xfId="0" applyFont="1">
      <alignment horizontal="center"/>
    </xf>
    <xf numFmtId="4" fontId="4" fillId="2" borderId="1" xfId="0" applyNumberFormat="1" applyFont="1" applyFill="1" applyBorder="1" applyAlignment="1">
      <alignment horizontal="right" vertical="center"/>
    </xf>
    <xf numFmtId="10" fontId="5" fillId="3" borderId="1" xfId="2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/>
    </xf>
    <xf numFmtId="0" fontId="4" fillId="4" borderId="1" xfId="0" applyFont="1" applyFill="1" applyBorder="1">
      <alignment horizontal="center"/>
    </xf>
    <xf numFmtId="4" fontId="5" fillId="5" borderId="1" xfId="0" applyNumberFormat="1" applyFont="1" applyFill="1" applyBorder="1" applyAlignment="1">
      <alignment horizontal="right" vertical="center"/>
    </xf>
    <xf numFmtId="44" fontId="5" fillId="3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133350</xdr:rowOff>
    </xdr:from>
    <xdr:to>
      <xdr:col>1</xdr:col>
      <xdr:colOff>1870225</xdr:colOff>
      <xdr:row>0</xdr:row>
      <xdr:rowOff>664145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4CE70C37-C226-467F-AEB8-84621EE3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0" t="12970" r="1686" b="18405"/>
        <a:stretch>
          <a:fillRect/>
        </a:stretch>
      </xdr:blipFill>
      <xdr:spPr bwMode="auto">
        <a:xfrm>
          <a:off x="2771775" y="133350"/>
          <a:ext cx="1832125" cy="53079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/>
  </sheetViews>
  <sheetFormatPr defaultColWidth="8.85546875" defaultRowHeight="14.25"/>
  <cols>
    <col min="1" max="1" width="41" style="3" bestFit="1" customWidth="1"/>
    <col min="2" max="2" width="28.140625" style="3" bestFit="1" customWidth="1"/>
    <col min="3" max="3" width="10.28515625" style="18" bestFit="1" customWidth="1"/>
    <col min="4" max="4" width="7" style="3" customWidth="1"/>
    <col min="5" max="9" width="9.42578125" style="3" bestFit="1" customWidth="1"/>
    <col min="10" max="10" width="35" style="3" bestFit="1" customWidth="1"/>
    <col min="11" max="11" width="16.140625" style="3" bestFit="1" customWidth="1"/>
    <col min="12" max="12" width="8.42578125" style="3" bestFit="1" customWidth="1"/>
    <col min="13" max="13" width="11.28515625" style="3" bestFit="1" customWidth="1"/>
    <col min="14" max="15" width="11.42578125" style="3" bestFit="1" customWidth="1"/>
    <col min="16" max="16" width="11.7109375" style="3" bestFit="1" customWidth="1"/>
    <col min="17" max="20" width="10" style="3" customWidth="1"/>
    <col min="21" max="16384" width="8.85546875" style="3"/>
  </cols>
  <sheetData>
    <row r="1" spans="1:16" ht="57.95" customHeight="1">
      <c r="A1" s="43" t="s">
        <v>58</v>
      </c>
    </row>
    <row r="2" spans="1:16">
      <c r="A2" s="4"/>
      <c r="B2" s="4"/>
      <c r="C2" s="5"/>
    </row>
    <row r="3" spans="1:16" ht="15">
      <c r="A3" s="6" t="s">
        <v>0</v>
      </c>
      <c r="B3" s="7">
        <f>(B4*12)</f>
        <v>1872</v>
      </c>
      <c r="C3" s="8"/>
    </row>
    <row r="4" spans="1:16" ht="15">
      <c r="A4" s="6" t="s">
        <v>1</v>
      </c>
      <c r="B4" s="9">
        <v>156</v>
      </c>
      <c r="C4" s="8"/>
    </row>
    <row r="5" spans="1:16" ht="15">
      <c r="A5" s="6" t="s">
        <v>2</v>
      </c>
      <c r="B5" s="9">
        <v>36</v>
      </c>
      <c r="C5" s="8"/>
    </row>
    <row r="6" spans="1:16" ht="15">
      <c r="A6" s="10" t="s">
        <v>3</v>
      </c>
      <c r="B6" s="25"/>
      <c r="C6" s="8"/>
      <c r="E6" s="44" t="s">
        <v>4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">
      <c r="A7" s="6" t="s">
        <v>5</v>
      </c>
      <c r="B7" s="4"/>
      <c r="C7" s="12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1" t="s">
        <v>11</v>
      </c>
      <c r="J7" s="11" t="s">
        <v>12</v>
      </c>
      <c r="K7" s="11" t="s">
        <v>13</v>
      </c>
      <c r="L7" s="11" t="s">
        <v>14</v>
      </c>
      <c r="M7" s="11" t="s">
        <v>15</v>
      </c>
      <c r="N7" s="11" t="s">
        <v>16</v>
      </c>
      <c r="O7" s="11" t="s">
        <v>17</v>
      </c>
      <c r="P7" s="11" t="s">
        <v>18</v>
      </c>
    </row>
    <row r="8" spans="1:16" ht="15">
      <c r="A8" s="6" t="s">
        <v>19</v>
      </c>
      <c r="B8" s="9">
        <v>1913.48</v>
      </c>
      <c r="C8" s="39">
        <f>(B8/B4)</f>
        <v>12.265897435897436</v>
      </c>
      <c r="E8" s="26" t="s">
        <v>56</v>
      </c>
      <c r="F8" s="26" t="s">
        <v>57</v>
      </c>
      <c r="G8" s="26" t="s">
        <v>57</v>
      </c>
      <c r="H8" s="26" t="s">
        <v>57</v>
      </c>
      <c r="I8" s="26" t="s">
        <v>57</v>
      </c>
      <c r="J8" s="26" t="s">
        <v>57</v>
      </c>
      <c r="K8" s="26" t="s">
        <v>56</v>
      </c>
      <c r="L8" s="26" t="s">
        <v>56</v>
      </c>
      <c r="M8" s="26" t="s">
        <v>56</v>
      </c>
      <c r="N8" s="26" t="s">
        <v>56</v>
      </c>
      <c r="O8" s="26" t="s">
        <v>57</v>
      </c>
      <c r="P8" s="26" t="s">
        <v>56</v>
      </c>
    </row>
    <row r="9" spans="1:16">
      <c r="A9" s="10" t="s">
        <v>22</v>
      </c>
      <c r="B9" s="27">
        <v>0</v>
      </c>
      <c r="C9" s="13">
        <f>(B9/B4)</f>
        <v>0</v>
      </c>
      <c r="E9" s="25" t="s">
        <v>21</v>
      </c>
      <c r="F9" s="25" t="s">
        <v>21</v>
      </c>
      <c r="G9" s="25" t="s">
        <v>21</v>
      </c>
      <c r="H9" s="25" t="s">
        <v>21</v>
      </c>
      <c r="I9" s="25" t="s">
        <v>21</v>
      </c>
      <c r="J9" s="25" t="s">
        <v>21</v>
      </c>
      <c r="K9" s="25" t="s">
        <v>21</v>
      </c>
      <c r="L9" s="25" t="s">
        <v>21</v>
      </c>
      <c r="M9" s="25" t="s">
        <v>21</v>
      </c>
      <c r="N9" s="25" t="s">
        <v>21</v>
      </c>
      <c r="O9" s="25" t="s">
        <v>21</v>
      </c>
      <c r="P9" s="25" t="s">
        <v>21</v>
      </c>
    </row>
    <row r="10" spans="1:16" ht="15">
      <c r="A10" s="6" t="s">
        <v>23</v>
      </c>
      <c r="B10" s="9">
        <v>71.53</v>
      </c>
      <c r="C10" s="39">
        <f>(B10/B4)</f>
        <v>0.45852564102564103</v>
      </c>
      <c r="E10" s="26" t="s">
        <v>56</v>
      </c>
      <c r="F10" s="26" t="s">
        <v>57</v>
      </c>
      <c r="G10" s="26" t="s">
        <v>57</v>
      </c>
      <c r="H10" s="26" t="s">
        <v>57</v>
      </c>
      <c r="I10" s="26" t="s">
        <v>57</v>
      </c>
      <c r="J10" s="26" t="s">
        <v>57</v>
      </c>
      <c r="K10" s="26" t="s">
        <v>56</v>
      </c>
      <c r="L10" s="26" t="s">
        <v>56</v>
      </c>
      <c r="M10" s="26" t="s">
        <v>56</v>
      </c>
      <c r="N10" s="26" t="s">
        <v>56</v>
      </c>
      <c r="O10" s="26" t="s">
        <v>57</v>
      </c>
      <c r="P10" s="26" t="s">
        <v>56</v>
      </c>
    </row>
    <row r="11" spans="1:16" ht="15">
      <c r="A11" s="6" t="s">
        <v>24</v>
      </c>
      <c r="B11" s="9">
        <v>19.13</v>
      </c>
      <c r="C11" s="39">
        <f>(B11/B4)</f>
        <v>0.12262820512820512</v>
      </c>
      <c r="E11" s="26" t="s">
        <v>56</v>
      </c>
      <c r="F11" s="26" t="s">
        <v>57</v>
      </c>
      <c r="G11" s="26" t="s">
        <v>57</v>
      </c>
      <c r="H11" s="26" t="s">
        <v>57</v>
      </c>
      <c r="I11" s="26" t="s">
        <v>57</v>
      </c>
      <c r="J11" s="26" t="s">
        <v>57</v>
      </c>
      <c r="K11" s="26" t="s">
        <v>56</v>
      </c>
      <c r="L11" s="26" t="s">
        <v>56</v>
      </c>
      <c r="M11" s="26" t="s">
        <v>56</v>
      </c>
      <c r="N11" s="26" t="s">
        <v>56</v>
      </c>
      <c r="O11" s="26" t="s">
        <v>57</v>
      </c>
      <c r="P11" s="26" t="s">
        <v>56</v>
      </c>
    </row>
    <row r="12" spans="1:16" ht="15">
      <c r="A12" s="6" t="s">
        <v>25</v>
      </c>
      <c r="B12" s="9">
        <v>187.2</v>
      </c>
      <c r="C12" s="13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5">
      <c r="A13" s="41" t="s">
        <v>26</v>
      </c>
      <c r="B13" s="28">
        <v>28.8</v>
      </c>
      <c r="C13" s="8"/>
    </row>
    <row r="14" spans="1:16">
      <c r="A14" s="42" t="s">
        <v>27</v>
      </c>
      <c r="B14" s="27">
        <v>0</v>
      </c>
      <c r="C14" s="8"/>
    </row>
    <row r="15" spans="1:16" ht="15">
      <c r="A15" s="14"/>
      <c r="B15" s="15"/>
      <c r="C15" s="8"/>
    </row>
    <row r="16" spans="1:16" ht="15">
      <c r="A16" s="6" t="s">
        <v>28</v>
      </c>
      <c r="B16" s="9">
        <f>SUM(B8:B11)</f>
        <v>2004.14</v>
      </c>
      <c r="C16" s="8"/>
    </row>
    <row r="17" spans="1:5">
      <c r="A17" s="4"/>
      <c r="B17" s="4"/>
      <c r="C17" s="8"/>
    </row>
    <row r="18" spans="1:5" ht="15">
      <c r="A18" s="6" t="s">
        <v>29</v>
      </c>
      <c r="B18" s="16"/>
      <c r="C18" s="39">
        <f>(B16/B4)</f>
        <v>12.847051282051282</v>
      </c>
    </row>
    <row r="19" spans="1:5">
      <c r="A19" s="4"/>
      <c r="B19" s="4"/>
      <c r="C19" s="8"/>
    </row>
    <row r="20" spans="1:5" ht="15">
      <c r="A20" s="6" t="s">
        <v>30</v>
      </c>
      <c r="B20" s="4"/>
      <c r="C20" s="17"/>
      <c r="E20" s="3" t="s">
        <v>31</v>
      </c>
    </row>
    <row r="22" spans="1:5" ht="15">
      <c r="A22" s="19" t="s">
        <v>32</v>
      </c>
      <c r="B22" s="4" t="s">
        <v>33</v>
      </c>
      <c r="C22" s="8" t="s">
        <v>6</v>
      </c>
      <c r="E22" s="11" t="s">
        <v>31</v>
      </c>
    </row>
    <row r="23" spans="1:5" ht="15">
      <c r="A23" s="28" t="s">
        <v>34</v>
      </c>
      <c r="B23" s="9">
        <v>156</v>
      </c>
      <c r="C23" s="39">
        <f>(C8+C10+C11)/12</f>
        <v>1.0705876068376068</v>
      </c>
      <c r="E23" s="9" t="s">
        <v>56</v>
      </c>
    </row>
    <row r="24" spans="1:5">
      <c r="A24" s="10" t="s">
        <v>35</v>
      </c>
      <c r="B24" s="1">
        <v>0</v>
      </c>
      <c r="C24" s="2">
        <v>0</v>
      </c>
      <c r="E24" s="22" t="s">
        <v>20</v>
      </c>
    </row>
    <row r="25" spans="1:5">
      <c r="A25" s="10" t="s">
        <v>36</v>
      </c>
      <c r="B25" s="29">
        <v>0</v>
      </c>
      <c r="C25" s="30">
        <v>0</v>
      </c>
      <c r="E25" s="25" t="s">
        <v>20</v>
      </c>
    </row>
    <row r="26" spans="1:5">
      <c r="A26" s="10" t="s">
        <v>37</v>
      </c>
      <c r="B26" s="29">
        <v>0</v>
      </c>
      <c r="C26" s="30">
        <v>0</v>
      </c>
      <c r="E26" s="25" t="s">
        <v>20</v>
      </c>
    </row>
    <row r="27" spans="1:5">
      <c r="A27" s="10" t="s">
        <v>38</v>
      </c>
      <c r="B27" s="29">
        <v>0</v>
      </c>
      <c r="C27" s="30">
        <v>0</v>
      </c>
      <c r="E27" s="25" t="s">
        <v>20</v>
      </c>
    </row>
    <row r="28" spans="1:5">
      <c r="A28" s="10" t="s">
        <v>39</v>
      </c>
      <c r="B28" s="29">
        <v>0</v>
      </c>
      <c r="C28" s="30">
        <v>0</v>
      </c>
      <c r="E28" s="25" t="s">
        <v>20</v>
      </c>
    </row>
    <row r="29" spans="1:5" ht="15">
      <c r="A29" s="6" t="s">
        <v>40</v>
      </c>
      <c r="B29" s="31">
        <v>187.2</v>
      </c>
      <c r="C29" s="32">
        <f>B29/B3*C18</f>
        <v>1.2847051282051281</v>
      </c>
      <c r="D29" s="33"/>
      <c r="E29" s="26" t="s">
        <v>56</v>
      </c>
    </row>
    <row r="30" spans="1:5" ht="15">
      <c r="A30" s="6" t="s">
        <v>41</v>
      </c>
      <c r="B30" s="31">
        <v>28.8</v>
      </c>
      <c r="C30" s="32">
        <f>B30/B3*C18</f>
        <v>0.19764694280078898</v>
      </c>
      <c r="D30" s="33"/>
      <c r="E30" s="26" t="s">
        <v>56</v>
      </c>
    </row>
    <row r="31" spans="1:5">
      <c r="A31" s="10" t="s">
        <v>42</v>
      </c>
      <c r="B31" s="34">
        <v>0</v>
      </c>
      <c r="C31" s="17">
        <v>0</v>
      </c>
      <c r="E31" s="22" t="s">
        <v>20</v>
      </c>
    </row>
    <row r="32" spans="1:5" ht="15">
      <c r="A32" s="6"/>
      <c r="B32" s="20"/>
      <c r="C32" s="21"/>
      <c r="E32" s="22"/>
    </row>
    <row r="33" spans="1:5" ht="15">
      <c r="A33" s="6" t="s">
        <v>43</v>
      </c>
      <c r="B33" s="20"/>
      <c r="C33" s="32">
        <f>C18+C23+C29+C30</f>
        <v>15.399990959894806</v>
      </c>
      <c r="E33" s="22"/>
    </row>
    <row r="34" spans="1:5" ht="15">
      <c r="C34" s="40"/>
    </row>
    <row r="35" spans="1:5" ht="15">
      <c r="A35" s="6"/>
      <c r="B35" s="4"/>
      <c r="C35" s="40"/>
    </row>
    <row r="36" spans="1:5" ht="15">
      <c r="A36" s="28" t="s">
        <v>44</v>
      </c>
      <c r="B36" s="4"/>
      <c r="C36" s="32">
        <f>C33/13.5</f>
        <v>1.1407400711033189</v>
      </c>
    </row>
    <row r="37" spans="1:5" ht="15">
      <c r="A37" s="4"/>
      <c r="B37" s="4"/>
      <c r="C37" s="40"/>
    </row>
    <row r="38" spans="1:5" ht="15">
      <c r="A38" s="6" t="s">
        <v>45</v>
      </c>
      <c r="B38" s="4"/>
      <c r="C38" s="32">
        <f>C33</f>
        <v>15.399990959894806</v>
      </c>
    </row>
    <row r="39" spans="1:5" ht="15">
      <c r="A39" s="28" t="s">
        <v>46</v>
      </c>
      <c r="B39" s="4"/>
      <c r="C39" s="8"/>
    </row>
    <row r="40" spans="1:5" ht="15">
      <c r="A40" s="6" t="s">
        <v>47</v>
      </c>
      <c r="B40" s="35">
        <v>0.30080000000000001</v>
      </c>
      <c r="C40" s="32">
        <f>C33*B40</f>
        <v>4.6323172807363582</v>
      </c>
      <c r="E40" s="23"/>
    </row>
    <row r="41" spans="1:5" ht="15">
      <c r="A41" s="6" t="s">
        <v>48</v>
      </c>
      <c r="B41" s="35">
        <v>-5.0000000000000001E-3</v>
      </c>
      <c r="C41" s="32">
        <f>B41*C33</f>
        <v>-7.6999954799474038E-2</v>
      </c>
    </row>
    <row r="42" spans="1:5" ht="15">
      <c r="A42" s="6" t="s">
        <v>49</v>
      </c>
      <c r="B42" s="35">
        <v>4.0000000000000001E-3</v>
      </c>
      <c r="C42" s="32">
        <f>B42*C33</f>
        <v>6.1599963839579226E-2</v>
      </c>
    </row>
    <row r="43" spans="1:5" ht="15">
      <c r="A43" s="6" t="s">
        <v>50</v>
      </c>
      <c r="B43" s="35">
        <v>4.4499999999999998E-2</v>
      </c>
      <c r="C43" s="32">
        <f>B43*C33</f>
        <v>0.68529959771531879</v>
      </c>
    </row>
    <row r="44" spans="1:5" ht="15">
      <c r="A44" s="6" t="s">
        <v>51</v>
      </c>
      <c r="B44" s="35">
        <v>2E-3</v>
      </c>
      <c r="C44" s="32">
        <f>B44*C33</f>
        <v>3.0799981919789613E-2</v>
      </c>
    </row>
    <row r="45" spans="1:5" ht="15">
      <c r="A45" s="6" t="s">
        <v>52</v>
      </c>
      <c r="B45" s="35">
        <v>3.9729708573153099E-4</v>
      </c>
      <c r="C45" s="32">
        <f>B45*C33</f>
        <v>6.1183715286581295E-3</v>
      </c>
    </row>
    <row r="46" spans="1:5">
      <c r="A46" s="10" t="s">
        <v>53</v>
      </c>
      <c r="B46" s="24">
        <v>0</v>
      </c>
      <c r="C46" s="17">
        <v>0</v>
      </c>
    </row>
    <row r="47" spans="1:5">
      <c r="A47" s="10"/>
      <c r="B47" s="24"/>
      <c r="C47" s="17"/>
    </row>
    <row r="48" spans="1:5">
      <c r="A48" s="10"/>
      <c r="B48" s="24"/>
      <c r="C48" s="17"/>
    </row>
    <row r="49" spans="1:3" ht="15">
      <c r="A49" s="28" t="s">
        <v>54</v>
      </c>
      <c r="B49" s="4"/>
      <c r="C49" s="32">
        <f>SUM(C40:C48)</f>
        <v>5.3391352409402302</v>
      </c>
    </row>
    <row r="50" spans="1:3">
      <c r="A50" s="4"/>
      <c r="B50" s="4"/>
      <c r="C50" s="8"/>
    </row>
    <row r="51" spans="1:3" ht="15">
      <c r="A51" s="36" t="s">
        <v>55</v>
      </c>
      <c r="B51" s="37"/>
      <c r="C51" s="38">
        <f>C33+C36+C49</f>
        <v>21.879866271938354</v>
      </c>
    </row>
    <row r="52" spans="1:3">
      <c r="A52" s="4"/>
      <c r="B52" s="4"/>
      <c r="C52" s="8"/>
    </row>
  </sheetData>
  <mergeCells count="1">
    <mergeCell ref="E6:P6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</worksheet>
</file>

<file path=docMetadata/LabelInfo.xml><?xml version="1.0" encoding="utf-8"?>
<clbl:labelList xmlns:clbl="http://schemas.microsoft.com/office/2020/mipLabelMetadata">
  <clbl:label id="{f30ac191-b8b4-45f2-9a9b-e5466cb90c2f}" enabled="0" method="" siteId="{f30ac191-b8b4-45f2-9a9b-e5466cb90c2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Impiegato (m-f)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Mongelli</dc:creator>
  <cp:lastModifiedBy>Andrea Ferroci</cp:lastModifiedBy>
  <dcterms:created xsi:type="dcterms:W3CDTF">2026-04-24T17:09:53Z</dcterms:created>
  <dcterms:modified xsi:type="dcterms:W3CDTF">2026-07-13T14:51:06Z</dcterms:modified>
</cp:coreProperties>
</file>